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ut" sheetId="1" r:id="rId3"/>
  </sheets>
  <definedNames/>
  <calcPr/>
</workbook>
</file>

<file path=xl/sharedStrings.xml><?xml version="1.0" encoding="utf-8"?>
<sst xmlns="http://schemas.openxmlformats.org/spreadsheetml/2006/main" count="28" uniqueCount="21">
  <si>
    <t>Start:</t>
  </si>
  <si>
    <t>End:</t>
  </si>
  <si>
    <t>Total Days</t>
  </si>
  <si>
    <t>Total Weeks</t>
  </si>
  <si>
    <t>Total Months</t>
  </si>
  <si>
    <t>Total Years</t>
  </si>
  <si>
    <t>Done</t>
  </si>
  <si>
    <t>Months</t>
  </si>
  <si>
    <t>Weeks</t>
  </si>
  <si>
    <t>Days</t>
  </si>
  <si>
    <t>Hours</t>
  </si>
  <si>
    <t>Minutes</t>
  </si>
  <si>
    <t>Seconds</t>
  </si>
  <si>
    <t>Per Diem</t>
  </si>
  <si>
    <t>Family Sep</t>
  </si>
  <si>
    <t>To Go</t>
  </si>
  <si>
    <t>% DONE</t>
  </si>
  <si>
    <t>% TO GO</t>
  </si>
  <si>
    <t>per diem</t>
  </si>
  <si>
    <t>% To Go</t>
  </si>
  <si>
    <t>% Done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</si>
</sst>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 mmm\ yyyy"/>
  </numFmts>
  <fonts count="10">
    <font>
      <sz val="12.0"/>
      <color rgb="FF000000"/>
      <name val="Times New Roman"/>
    </font>
    <font>
      <b/>
      <sz val="10.0"/>
      <color rgb="FFFFFF00"/>
      <name val="Arial"/>
    </font>
    <font>
      <b/>
      <sz val="10.0"/>
      <color rgb="FFFF0000"/>
      <name val="Arial"/>
    </font>
    <font>
      <sz val="10.0"/>
      <name val="Arial"/>
    </font>
    <font>
      <b/>
      <sz val="10.0"/>
      <color rgb="FF00FF00"/>
      <name val="Arial"/>
    </font>
    <font>
      <b/>
      <sz val="10.0"/>
      <name val="Arial"/>
    </font>
    <font/>
    <font>
      <b/>
      <sz val="10.0"/>
      <color rgb="FFFFFFFF"/>
      <name val="Arial"/>
    </font>
    <font>
      <sz val="10.0"/>
      <color rgb="FFFFFFFF"/>
      <name val="Arial"/>
    </font>
    <font>
      <b/>
      <sz val="12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10">
    <border/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shrinkToFit="0" vertical="center" wrapText="0"/>
    </xf>
    <xf borderId="2" fillId="2" fontId="2" numFmtId="164" xfId="0" applyAlignment="1" applyBorder="1" applyFont="1" applyNumberFormat="1">
      <alignment horizontal="center" readingOrder="0" shrinkToFit="0" vertical="center" wrapText="0"/>
    </xf>
    <xf borderId="0" fillId="0" fontId="3" numFmtId="0" xfId="0" applyAlignment="1" applyFont="1">
      <alignment shrinkToFit="0" vertical="center" wrapText="0"/>
    </xf>
    <xf borderId="3" fillId="2" fontId="1" numFmtId="0" xfId="0" applyAlignment="1" applyBorder="1" applyFont="1">
      <alignment horizontal="right" shrinkToFit="0" vertical="center" wrapText="0"/>
    </xf>
    <xf borderId="4" fillId="2" fontId="4" numFmtId="164" xfId="0" applyAlignment="1" applyBorder="1" applyFont="1" applyNumberFormat="1">
      <alignment horizontal="center" readingOrder="0" shrinkToFit="0" vertical="center" wrapText="0"/>
    </xf>
    <xf borderId="4" fillId="2" fontId="1" numFmtId="2" xfId="0" applyAlignment="1" applyBorder="1" applyFont="1" applyNumberFormat="1">
      <alignment horizontal="center" shrinkToFit="0" vertical="center" wrapText="0"/>
    </xf>
    <xf borderId="0" fillId="0" fontId="3" numFmtId="2" xfId="0" applyAlignment="1" applyFont="1" applyNumberFormat="1">
      <alignment horizontal="center" shrinkToFit="0" vertical="center" wrapText="0"/>
    </xf>
    <xf borderId="5" fillId="3" fontId="5" numFmtId="15" xfId="0" applyAlignment="1" applyBorder="1" applyFill="1" applyFont="1" applyNumberFormat="1">
      <alignment horizontal="center" shrinkToFit="0" vertical="center" wrapText="0"/>
    </xf>
    <xf borderId="6" fillId="0" fontId="6" numFmtId="0" xfId="0" applyBorder="1" applyFont="1"/>
    <xf borderId="3" fillId="3" fontId="3" numFmtId="2" xfId="0" applyAlignment="1" applyBorder="1" applyFont="1" applyNumberFormat="1">
      <alignment horizontal="right" shrinkToFit="0" vertical="bottom" wrapText="0"/>
    </xf>
    <xf borderId="4" fillId="3" fontId="5" numFmtId="15" xfId="0" applyAlignment="1" applyBorder="1" applyFont="1" applyNumberFormat="1">
      <alignment horizontal="left" shrinkToFit="0" vertical="bottom" wrapText="0"/>
    </xf>
    <xf borderId="3" fillId="3" fontId="3" numFmtId="4" xfId="0" applyAlignment="1" applyBorder="1" applyFont="1" applyNumberFormat="1">
      <alignment shrinkToFit="0" vertical="center" wrapText="0"/>
    </xf>
    <xf borderId="4" fillId="3" fontId="5" numFmtId="0" xfId="0" applyAlignment="1" applyBorder="1" applyFont="1">
      <alignment shrinkToFit="0" vertical="center" wrapText="0"/>
    </xf>
    <xf borderId="3" fillId="3" fontId="3" numFmtId="2" xfId="0" applyAlignment="1" applyBorder="1" applyFont="1" applyNumberFormat="1">
      <alignment horizontal="right" shrinkToFit="0" vertical="center" wrapText="0"/>
    </xf>
    <xf borderId="4" fillId="3" fontId="5" numFmtId="0" xfId="0" applyAlignment="1" applyBorder="1" applyFont="1">
      <alignment horizontal="left" shrinkToFit="0" vertical="center" wrapText="0"/>
    </xf>
    <xf borderId="7" fillId="3" fontId="3" numFmtId="4" xfId="0" applyAlignment="1" applyBorder="1" applyFont="1" applyNumberFormat="1">
      <alignment shrinkToFit="0" vertical="center" wrapText="0"/>
    </xf>
    <xf borderId="8" fillId="3" fontId="5" numFmtId="0" xfId="0" applyAlignment="1" applyBorder="1" applyFont="1">
      <alignment horizontal="left" shrinkToFit="0" vertical="center" wrapText="0"/>
    </xf>
    <xf borderId="5" fillId="4" fontId="7" numFmtId="15" xfId="0" applyAlignment="1" applyBorder="1" applyFill="1" applyFont="1" applyNumberFormat="1">
      <alignment horizontal="center" shrinkToFit="0" vertical="center" wrapText="0"/>
    </xf>
    <xf borderId="3" fillId="4" fontId="8" numFmtId="2" xfId="0" applyAlignment="1" applyBorder="1" applyFont="1" applyNumberFormat="1">
      <alignment horizontal="right" shrinkToFit="0" vertical="bottom" wrapText="0"/>
    </xf>
    <xf borderId="4" fillId="4" fontId="7" numFmtId="15" xfId="0" applyAlignment="1" applyBorder="1" applyFont="1" applyNumberFormat="1">
      <alignment horizontal="left" shrinkToFit="0" vertical="bottom" wrapText="0"/>
    </xf>
    <xf borderId="3" fillId="4" fontId="8" numFmtId="4" xfId="0" applyAlignment="1" applyBorder="1" applyFont="1" applyNumberFormat="1">
      <alignment shrinkToFit="0" vertical="center" wrapText="0"/>
    </xf>
    <xf borderId="4" fillId="4" fontId="7" numFmtId="0" xfId="0" applyAlignment="1" applyBorder="1" applyFont="1">
      <alignment horizontal="left" shrinkToFit="0" vertical="center" wrapText="0"/>
    </xf>
    <xf borderId="3" fillId="4" fontId="7" numFmtId="2" xfId="0" applyAlignment="1" applyBorder="1" applyFont="1" applyNumberFormat="1">
      <alignment horizontal="right" shrinkToFit="0" vertical="center" wrapText="0"/>
    </xf>
    <xf borderId="0" fillId="0" fontId="3" numFmtId="10" xfId="0" applyAlignment="1" applyFont="1" applyNumberFormat="1">
      <alignment horizontal="center" shrinkToFit="0" vertical="center" wrapText="0"/>
    </xf>
    <xf borderId="5" fillId="0" fontId="9" numFmtId="0" xfId="0" applyAlignment="1" applyBorder="1" applyFont="1">
      <alignment horizontal="center" shrinkToFit="0" vertical="center" wrapText="0"/>
    </xf>
    <xf borderId="9" fillId="0" fontId="6" numFmtId="0" xfId="0" applyBorder="1" applyFont="1"/>
    <xf borderId="0" fillId="0" fontId="5" numFmtId="0" xfId="0" applyAlignment="1" applyFont="1">
      <alignment horizontal="center" shrinkToFit="0" vertical="center" wrapText="0"/>
    </xf>
    <xf borderId="0" fillId="0" fontId="3" numFmtId="1" xfId="0" applyAlignment="1" applyFont="1" applyNumberFormat="1">
      <alignment horizontal="center" shrinkToFit="0" vertical="center" wrapText="0"/>
    </xf>
    <xf borderId="0" fillId="0" fontId="4" numFmtId="2" xfId="0" applyAlignment="1" applyFont="1" applyNumberFormat="1">
      <alignment horizontal="center" shrinkToFit="0" vertical="center" wrapText="0"/>
    </xf>
    <xf borderId="0" fillId="0" fontId="2" numFmtId="2" xfId="0" applyAlignment="1" applyFont="1" applyNumberForma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readingOrder="0" shrinkToFit="0" vertical="center" wrapText="0"/>
    </xf>
    <xf borderId="0" fillId="0" fontId="3" numFmtId="2" xfId="0" applyAlignment="1" applyFont="1" applyNumberFormat="1">
      <alignment shrinkToFit="0" vertical="center" wrapText="0"/>
    </xf>
  </cellXfs>
  <cellStyles count="1">
    <cellStyle xfId="0" name="Normal" builtinId="0"/>
  </cellStyles>
  <dxfs count="4">
    <dxf>
      <font>
        <color rgb="FF00FF00"/>
      </font>
      <fill>
        <patternFill patternType="none"/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CC00"/>
          <bgColor rgb="FFFFCC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Donut!$A$33:$A$34</c:f>
            </c:strRef>
          </c:cat>
          <c:val>
            <c:numRef>
              <c:f>Donut!$B$33:$B$34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0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1714500</xdr:colOff>
      <xdr:row>0</xdr:row>
      <xdr:rowOff>0</xdr:rowOff>
    </xdr:from>
    <xdr:ext cx="3895725" cy="36290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4.33"/>
    <col customWidth="1" min="2" max="2" width="20.11"/>
    <col customWidth="1" min="3" max="3" width="45.67"/>
    <col customWidth="1" min="4" max="6" width="9.0"/>
    <col customWidth="1" min="7" max="26" width="8.0"/>
  </cols>
  <sheetData>
    <row r="1" ht="12.75" customHeight="1">
      <c r="A1" s="1" t="s">
        <v>0</v>
      </c>
      <c r="B1" s="2">
        <v>44197.0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1</v>
      </c>
      <c r="B2" s="5">
        <v>44713.0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4" t="s">
        <v>2</v>
      </c>
      <c r="B3" s="6">
        <f>B2-B1</f>
        <v>516</v>
      </c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4" t="s">
        <v>3</v>
      </c>
      <c r="B4" s="6">
        <f>SUM(B3/7)</f>
        <v>73.71428571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4" t="s">
        <v>4</v>
      </c>
      <c r="B5" s="6">
        <f>SUM(B3/30.5)</f>
        <v>16.91803279</v>
      </c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4" t="s">
        <v>5</v>
      </c>
      <c r="B6" s="6">
        <f>SUM(B3/365)</f>
        <v>1.41369863</v>
      </c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8" t="s">
        <v>6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0">
        <f>SUM(A10/30.5)</f>
        <v>8.802810707</v>
      </c>
      <c r="B8" s="11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2">
        <f>A10/7</f>
        <v>38.35510379</v>
      </c>
      <c r="B9" s="13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4">
        <f>NOW()-B1</f>
        <v>268.4857266</v>
      </c>
      <c r="B10" s="15" t="s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2">
        <f>A10*24</f>
        <v>6443.657438</v>
      </c>
      <c r="B11" s="15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2">
        <f t="shared" ref="A12:A13" si="1">A11*60</f>
        <v>386619.4463</v>
      </c>
      <c r="B12" s="15" t="s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12">
        <f t="shared" si="1"/>
        <v>23197166.78</v>
      </c>
      <c r="B13" s="15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2">
        <f>3.5*A10</f>
        <v>939.700043</v>
      </c>
      <c r="B14" s="15" t="s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16">
        <f>A10*8.33</f>
        <v>2236.486102</v>
      </c>
      <c r="B15" s="17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18" t="s">
        <v>15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19">
        <f>SUM(A19/30.5)</f>
        <v>8.11522208</v>
      </c>
      <c r="B17" s="20" t="s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1">
        <f>A19/7</f>
        <v>35.35918192</v>
      </c>
      <c r="B18" s="22" t="s">
        <v>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23">
        <f>B2-NOW()</f>
        <v>247.5142734</v>
      </c>
      <c r="B19" s="22" t="s">
        <v>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21">
        <f>A19*24</f>
        <v>5940.342562</v>
      </c>
      <c r="B20" s="22" t="s">
        <v>10</v>
      </c>
      <c r="C20" s="2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21">
        <f t="shared" ref="A21:A22" si="2">A20*60</f>
        <v>356420.5537</v>
      </c>
      <c r="B21" s="22" t="s">
        <v>11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21">
        <f t="shared" si="2"/>
        <v>21385233.22</v>
      </c>
      <c r="B22" s="22" t="s">
        <v>12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25" t="str">
        <f>IF(C27&lt;&gt;"",C27,IF(C28&lt;&gt;"",C28,IF(AND(C27="",C28=""),C29)))</f>
        <v>Congratulations!  You're over the hump!</v>
      </c>
      <c r="B23" s="26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6.5" hidden="1" customHeight="1">
      <c r="A25" s="27" t="s">
        <v>16</v>
      </c>
      <c r="B25" s="27" t="s">
        <v>17</v>
      </c>
      <c r="C25" s="28">
        <f t="shared" ref="C25:C26" si="3">IF(C27="",1,0)</f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6.5" hidden="1" customHeight="1">
      <c r="A26" s="29">
        <f>A10/B3*100</f>
        <v>52.03211755</v>
      </c>
      <c r="B26" s="30">
        <f>A19/B3*100</f>
        <v>47.96788245</v>
      </c>
      <c r="C26" s="31">
        <f t="shared" si="3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6.5" hidden="1" customHeight="1">
      <c r="A27" s="3"/>
      <c r="B27" s="3"/>
      <c r="C27" s="3" t="str">
        <f>IF(A19&lt;=1,"Gone",IF(A19&lt;=2,"Pack your bags!",IF(A19&lt;=3,"Going",IF(A19&lt;=7,"Leaving on a jet plane….",IF(A19&lt;10,"You're a single-digit vertically challenged person!",IF(ROUND(A10/B3*100,1)&gt;=80,"Hello, governor!",IF(ROUND(A10/B3*100,1)&gt;=70,"Hello, mayor!","")))))))</f>
        <v/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6.5" hidden="1" customHeight="1">
      <c r="A28" s="31"/>
      <c r="B28" s="31"/>
      <c r="C28" s="3" t="str">
        <f>IF(ROUND(A10/B3*100,1)&gt;=60,"Excited Yet?",IF(ROUND(A10/B3*100,1)&gt;=50,"Congratulations!  You're over the hump!",IF(ROUND(A10/B3*100,1)&gt;=40,"Not quite there!",IF(ROUND(A10/B3*100,1)&gt;=30,"Are we there yet?",""))))</f>
        <v>Congratulations!  You're over the hump!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6.5" hidden="1" customHeight="1">
      <c r="A29" s="3"/>
      <c r="B29" s="3"/>
      <c r="C29" s="3" t="str">
        <f>IF(ROUND(A10/B3*100,1)&gt;=20,"So…how many steps does it take to get to the latrine/showers?",IF(ROUND(A10/B3*100,1)&gt;=10,"Still a long, long way to go....",IF(ROUND(A10/B3*100,1)&gt;=2,"A long, long way to go....",IF(ROUND(A10/B3*100,1)&lt;2,"Fresh off the jet",""))))</f>
        <v>So…how many steps does it take to get to the latrine/showers?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6.5" hidden="1" customHeight="1">
      <c r="A30" s="3" t="s">
        <v>18</v>
      </c>
      <c r="B30" s="3">
        <v>3.5</v>
      </c>
      <c r="C30" s="3">
        <f>B30*B3</f>
        <v>1806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6.5" hidden="1" customHeight="1">
      <c r="A31" s="3" t="s">
        <v>14</v>
      </c>
      <c r="B31" s="3">
        <v>250.0</v>
      </c>
      <c r="C31" s="3">
        <f>B3*8.33</f>
        <v>4298.28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6.5" hidden="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6.5" hidden="1" customHeight="1">
      <c r="A33" s="32" t="s">
        <v>19</v>
      </c>
      <c r="B33" s="33">
        <f>B26</f>
        <v>47.96788245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6.5" hidden="1" customHeight="1">
      <c r="A34" s="32" t="s">
        <v>20</v>
      </c>
      <c r="B34" s="33">
        <f>A26</f>
        <v>52.03211755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8.25" hidden="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7:B7"/>
    <mergeCell ref="A16:B16"/>
    <mergeCell ref="A23:C23"/>
  </mergeCells>
  <conditionalFormatting sqref="A19">
    <cfRule type="cellIs" dxfId="0" priority="1" operator="lessThan">
      <formula>($B$3)/2</formula>
    </cfRule>
  </conditionalFormatting>
  <conditionalFormatting sqref="A23">
    <cfRule type="expression" dxfId="1" priority="2">
      <formula>AND($C$25=0,$C$26=0)</formula>
    </cfRule>
  </conditionalFormatting>
  <conditionalFormatting sqref="A23">
    <cfRule type="expression" dxfId="2" priority="3">
      <formula>AND($C$25=1,$C$26=0)</formula>
    </cfRule>
  </conditionalFormatting>
  <conditionalFormatting sqref="A23">
    <cfRule type="expression" dxfId="3" priority="4">
      <formula>AND($C$25=1,$C$26=1)</formula>
    </cfRule>
  </conditionalFormatting>
  <printOptions/>
  <pageMargins bottom="0.75" footer="0.0" header="0.0" left="0.7" right="0.7" top="0.75"/>
  <pageSetup orientation="landscape"/>
  <drawing r:id="rId1"/>
</worksheet>
</file>